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півріччя " sheetId="1" r:id="rId1"/>
  </sheets>
  <definedNames/>
  <calcPr fullCalcOnLoad="1"/>
</workbook>
</file>

<file path=xl/sharedStrings.xml><?xml version="1.0" encoding="utf-8"?>
<sst xmlns="http://schemas.openxmlformats.org/spreadsheetml/2006/main" count="139" uniqueCount="107">
  <si>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</si>
  <si>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</si>
  <si>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</si>
  <si>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</si>
  <si>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</si>
  <si>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</si>
  <si>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</si>
  <si>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</si>
  <si>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</si>
  <si>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</si>
  <si>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</si>
  <si>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</si>
  <si>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</si>
  <si>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</si>
  <si>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</si>
  <si>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</si>
  <si>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</si>
  <si>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</si>
  <si>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</si>
  <si>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</si>
  <si>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</si>
  <si>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</si>
  <si>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</si>
  <si>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</si>
  <si>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</si>
  <si>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</si>
  <si>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</si>
  <si>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</si>
  <si>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</si>
  <si>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</si>
  <si>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</si>
  <si>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</si>
  <si>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</si>
  <si>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</si>
  <si>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</si>
  <si>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</si>
  <si>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</si>
  <si>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</si>
  <si>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</si>
  <si>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</si>
  <si>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</si>
  <si>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</si>
  <si>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</si>
  <si>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</si>
  <si>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</si>
  <si>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</si>
  <si>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</si>
  <si>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</si>
  <si>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</si>
  <si>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</si>
  <si>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</si>
  <si>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</si>
  <si>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</si>
  <si>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</si>
  <si>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</si>
  <si>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</si>
  <si>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</si>
  <si>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</si>
  <si>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</si>
  <si>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</si>
  <si>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</si>
  <si>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</si>
  <si>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</si>
  <si>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</si>
  <si>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</si>
  <si>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</si>
  <si>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</si>
  <si>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</si>
  <si>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</si>
  <si>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</si>
  <si>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</si>
  <si>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</si>
  <si>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</si>
  <si>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</si>
  <si>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</si>
  <si>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</si>
  <si>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</si>
  <si>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</si>
  <si>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</si>
  <si>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</si>
  <si>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</si>
  <si>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</si>
  <si>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</si>
  <si>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</si>
  <si>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</si>
  <si>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</si>
  <si>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</si>
  <si>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</si>
  <si>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</si>
  <si>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</si>
  <si>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</si>
  <si>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</si>
  <si>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</si>
  <si>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</si>
  <si>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</si>
  <si>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</si>
  <si>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</si>
  <si>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</si>
  <si>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</si>
  <si>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</si>
  <si>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міської ради від _____ № __ </t>
  </si>
  <si>
    <t xml:space="preserve"> за І півріччя 2016 року</t>
  </si>
  <si>
    <t>Фактичні надходження станом на 01.07.2016 року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</si>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</sst>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58">
      <selection activeCell="D48" sqref="D48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48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56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100</v>
      </c>
      <c r="F3" s="16"/>
      <c r="G3" s="16"/>
    </row>
    <row r="4" spans="1:7" s="25" customFormat="1" ht="23.25">
      <c r="A4" s="26"/>
      <c r="B4" s="10"/>
      <c r="C4" s="10"/>
      <c r="D4" s="56"/>
      <c r="E4" s="56"/>
      <c r="F4" s="56"/>
      <c r="G4" s="56"/>
    </row>
    <row r="5" spans="1:7" s="25" customFormat="1" ht="23.25">
      <c r="A5" s="11"/>
      <c r="B5" s="57"/>
      <c r="C5" s="57"/>
      <c r="D5" s="57"/>
      <c r="E5" s="57"/>
      <c r="F5" s="57"/>
      <c r="G5" s="57"/>
    </row>
    <row r="6" spans="1:7" s="25" customFormat="1" ht="23.25">
      <c r="A6" s="57" t="s">
        <v>44</v>
      </c>
      <c r="B6" s="57"/>
      <c r="C6" s="57"/>
      <c r="D6" s="57"/>
      <c r="E6" s="57"/>
      <c r="F6" s="57"/>
      <c r="G6" s="57"/>
    </row>
    <row r="7" spans="1:7" s="25" customFormat="1" ht="23.25">
      <c r="A7" s="57" t="s">
        <v>101</v>
      </c>
      <c r="B7" s="57"/>
      <c r="C7" s="57"/>
      <c r="D7" s="57"/>
      <c r="E7" s="57"/>
      <c r="F7" s="57"/>
      <c r="G7" s="57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2" t="s">
        <v>17</v>
      </c>
      <c r="B9" s="47" t="s">
        <v>0</v>
      </c>
      <c r="C9" s="47" t="s">
        <v>1</v>
      </c>
      <c r="D9" s="55" t="s">
        <v>93</v>
      </c>
      <c r="E9" s="58" t="s">
        <v>102</v>
      </c>
      <c r="F9" s="58" t="s">
        <v>15</v>
      </c>
      <c r="G9" s="61" t="s">
        <v>16</v>
      </c>
      <c r="H9" s="27"/>
      <c r="I9" s="27"/>
      <c r="J9" s="27"/>
      <c r="K9" s="27"/>
      <c r="L9" s="27"/>
    </row>
    <row r="10" spans="1:12" s="25" customFormat="1" ht="12.75" customHeight="1">
      <c r="A10" s="53"/>
      <c r="B10" s="47"/>
      <c r="C10" s="47"/>
      <c r="D10" s="55"/>
      <c r="E10" s="59"/>
      <c r="F10" s="59"/>
      <c r="G10" s="61"/>
      <c r="H10" s="27"/>
      <c r="I10" s="27"/>
      <c r="J10" s="27"/>
      <c r="K10" s="27"/>
      <c r="L10" s="27"/>
    </row>
    <row r="11" spans="1:12" s="25" customFormat="1" ht="57.75" customHeight="1">
      <c r="A11" s="54"/>
      <c r="B11" s="47"/>
      <c r="C11" s="47"/>
      <c r="D11" s="55"/>
      <c r="E11" s="60"/>
      <c r="F11" s="60"/>
      <c r="G11" s="61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49" t="s">
        <v>37</v>
      </c>
      <c r="B13" s="50"/>
      <c r="C13" s="50"/>
      <c r="D13" s="50"/>
      <c r="E13" s="50"/>
      <c r="F13" s="50"/>
      <c r="G13" s="51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83088.6</v>
      </c>
      <c r="E14" s="18">
        <f>E15+E16+E17+E18+E23</f>
        <v>104163.70000000001</v>
      </c>
      <c r="F14" s="18">
        <f>E14-D14</f>
        <v>21075.100000000006</v>
      </c>
      <c r="G14" s="19">
        <f>E14/D14*100</f>
        <v>125.36461078896504</v>
      </c>
    </row>
    <row r="15" spans="1:7" s="25" customFormat="1" ht="27" customHeight="1">
      <c r="A15" s="5" t="s">
        <v>18</v>
      </c>
      <c r="B15" s="7">
        <v>11010000</v>
      </c>
      <c r="C15" s="8" t="s">
        <v>67</v>
      </c>
      <c r="D15" s="18">
        <v>56629</v>
      </c>
      <c r="E15" s="18">
        <v>73163.1</v>
      </c>
      <c r="F15" s="18">
        <f aca="true" t="shared" si="0" ref="F15:F55">E15-D15</f>
        <v>16534.100000000006</v>
      </c>
      <c r="G15" s="19">
        <f aca="true" t="shared" si="1" ref="G15:G66">E15/D15*100</f>
        <v>129.1972311006728</v>
      </c>
    </row>
    <row r="16" spans="1:7" s="25" customFormat="1" ht="36" customHeight="1">
      <c r="A16" s="5" t="s">
        <v>19</v>
      </c>
      <c r="B16" s="7">
        <v>11020000</v>
      </c>
      <c r="C16" s="8" t="s">
        <v>72</v>
      </c>
      <c r="D16" s="18">
        <v>37.5</v>
      </c>
      <c r="E16" s="18">
        <v>191.1</v>
      </c>
      <c r="F16" s="18">
        <f t="shared" si="0"/>
        <v>153.6</v>
      </c>
      <c r="G16" s="19">
        <f t="shared" si="1"/>
        <v>509.6</v>
      </c>
    </row>
    <row r="17" spans="1:7" s="25" customFormat="1" ht="47.25">
      <c r="A17" s="5" t="s">
        <v>20</v>
      </c>
      <c r="B17" s="7">
        <v>14040000</v>
      </c>
      <c r="C17" s="8" t="s">
        <v>73</v>
      </c>
      <c r="D17" s="18">
        <v>3060</v>
      </c>
      <c r="E17" s="18">
        <v>3417</v>
      </c>
      <c r="F17" s="18">
        <f t="shared" si="0"/>
        <v>357</v>
      </c>
      <c r="G17" s="19">
        <f t="shared" si="1"/>
        <v>111.66666666666667</v>
      </c>
    </row>
    <row r="18" spans="1:7" s="25" customFormat="1" ht="23.25" customHeight="1">
      <c r="A18" s="5" t="s">
        <v>21</v>
      </c>
      <c r="B18" s="7">
        <v>18000000</v>
      </c>
      <c r="C18" s="8" t="s">
        <v>74</v>
      </c>
      <c r="D18" s="18">
        <f>D19+D20+D21+D22</f>
        <v>23362.1</v>
      </c>
      <c r="E18" s="18">
        <f>E19+E20+E21+E22</f>
        <v>27392.500000000004</v>
      </c>
      <c r="F18" s="18">
        <f t="shared" si="0"/>
        <v>4030.400000000005</v>
      </c>
      <c r="G18" s="19">
        <f t="shared" si="1"/>
        <v>117.25187376134853</v>
      </c>
    </row>
    <row r="19" spans="1:7" s="25" customFormat="1" ht="15.75">
      <c r="A19" s="5" t="s">
        <v>59</v>
      </c>
      <c r="B19" s="7">
        <v>18010000</v>
      </c>
      <c r="C19" s="8" t="s">
        <v>75</v>
      </c>
      <c r="D19" s="18">
        <v>20644.1</v>
      </c>
      <c r="E19" s="18">
        <f>23684.7+4.8</f>
        <v>23689.5</v>
      </c>
      <c r="F19" s="18">
        <f t="shared" si="0"/>
        <v>3045.4000000000015</v>
      </c>
      <c r="G19" s="19">
        <f t="shared" si="1"/>
        <v>114.75191459060943</v>
      </c>
    </row>
    <row r="20" spans="1:7" s="25" customFormat="1" ht="15.75">
      <c r="A20" s="5" t="s">
        <v>60</v>
      </c>
      <c r="B20" s="7">
        <v>18030000</v>
      </c>
      <c r="C20" s="8" t="s">
        <v>45</v>
      </c>
      <c r="D20" s="18">
        <v>0</v>
      </c>
      <c r="E20" s="18">
        <v>2.9</v>
      </c>
      <c r="F20" s="18">
        <f t="shared" si="0"/>
        <v>2.9</v>
      </c>
      <c r="G20" s="19" t="s">
        <v>66</v>
      </c>
    </row>
    <row r="21" spans="1:7" s="25" customFormat="1" ht="47.25">
      <c r="A21" s="5" t="s">
        <v>69</v>
      </c>
      <c r="B21" s="7">
        <v>18040000</v>
      </c>
      <c r="C21" s="8" t="s">
        <v>76</v>
      </c>
      <c r="D21" s="18">
        <v>0</v>
      </c>
      <c r="E21" s="18">
        <v>-12.8</v>
      </c>
      <c r="F21" s="18">
        <f t="shared" si="0"/>
        <v>-12.8</v>
      </c>
      <c r="G21" s="19" t="s">
        <v>66</v>
      </c>
    </row>
    <row r="22" spans="1:7" s="25" customFormat="1" ht="15.75">
      <c r="A22" s="5" t="s">
        <v>70</v>
      </c>
      <c r="B22" s="7">
        <v>18050000</v>
      </c>
      <c r="C22" s="8" t="s">
        <v>3</v>
      </c>
      <c r="D22" s="18">
        <v>2718</v>
      </c>
      <c r="E22" s="18">
        <v>3712.9</v>
      </c>
      <c r="F22" s="18">
        <f t="shared" si="0"/>
        <v>994.9000000000001</v>
      </c>
      <c r="G22" s="19">
        <f t="shared" si="1"/>
        <v>136.60412067696836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D25+D26+D27+D28+D33+D34+D35</f>
        <v>730.7</v>
      </c>
      <c r="E24" s="18">
        <f>E25+E26+E27+E28+E33+E34+E35</f>
        <v>883.4</v>
      </c>
      <c r="F24" s="18">
        <f t="shared" si="0"/>
        <v>152.69999999999993</v>
      </c>
      <c r="G24" s="19">
        <f t="shared" si="1"/>
        <v>120.89776926235116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18">
        <v>0.7</v>
      </c>
      <c r="F25" s="18">
        <f t="shared" si="0"/>
        <v>0.7</v>
      </c>
      <c r="G25" s="19" t="s">
        <v>66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6.5</v>
      </c>
      <c r="E26" s="18">
        <v>6.6</v>
      </c>
      <c r="F26" s="18">
        <f t="shared" si="0"/>
        <v>0.09999999999999964</v>
      </c>
      <c r="G26" s="19">
        <f t="shared" si="1"/>
        <v>101.53846153846153</v>
      </c>
    </row>
    <row r="27" spans="1:7" s="25" customFormat="1" ht="63">
      <c r="A27" s="5" t="s">
        <v>27</v>
      </c>
      <c r="B27" s="7">
        <v>21081500</v>
      </c>
      <c r="C27" s="8" t="s">
        <v>86</v>
      </c>
      <c r="D27" s="18">
        <v>0</v>
      </c>
      <c r="E27" s="18">
        <v>40.9</v>
      </c>
      <c r="F27" s="18">
        <f t="shared" si="0"/>
        <v>40.9</v>
      </c>
      <c r="G27" s="19" t="s">
        <v>66</v>
      </c>
    </row>
    <row r="28" spans="1:7" s="25" customFormat="1" ht="30.75" customHeight="1">
      <c r="A28" s="5" t="s">
        <v>28</v>
      </c>
      <c r="B28" s="7">
        <v>22010000</v>
      </c>
      <c r="C28" s="8" t="s">
        <v>94</v>
      </c>
      <c r="D28" s="18">
        <f>D30+D31+D32+D29</f>
        <v>155</v>
      </c>
      <c r="E28" s="18">
        <f>E30+E31+E32+E29</f>
        <v>207.8</v>
      </c>
      <c r="F28" s="18">
        <f t="shared" si="0"/>
        <v>52.80000000000001</v>
      </c>
      <c r="G28" s="19">
        <f t="shared" si="1"/>
        <v>134.06451612903228</v>
      </c>
    </row>
    <row r="29" spans="1:7" s="25" customFormat="1" ht="63">
      <c r="A29" s="5" t="s">
        <v>95</v>
      </c>
      <c r="B29" s="7">
        <v>22010300</v>
      </c>
      <c r="C29" s="42" t="s">
        <v>105</v>
      </c>
      <c r="D29" s="18">
        <v>0</v>
      </c>
      <c r="E29" s="18">
        <v>5.5</v>
      </c>
      <c r="F29" s="18">
        <f>E29-D29</f>
        <v>5.5</v>
      </c>
      <c r="G29" s="19" t="s">
        <v>66</v>
      </c>
    </row>
    <row r="30" spans="1:7" s="25" customFormat="1" ht="30.75" customHeight="1">
      <c r="A30" s="5" t="s">
        <v>96</v>
      </c>
      <c r="B30" s="7">
        <v>22012500</v>
      </c>
      <c r="C30" s="8" t="s">
        <v>77</v>
      </c>
      <c r="D30" s="18">
        <v>155</v>
      </c>
      <c r="E30" s="18">
        <v>158.4</v>
      </c>
      <c r="F30" s="18">
        <f t="shared" si="0"/>
        <v>3.4000000000000057</v>
      </c>
      <c r="G30" s="19">
        <f t="shared" si="1"/>
        <v>102.19354838709678</v>
      </c>
    </row>
    <row r="31" spans="1:7" s="25" customFormat="1" ht="51.75" customHeight="1">
      <c r="A31" s="5" t="s">
        <v>103</v>
      </c>
      <c r="B31" s="7">
        <v>22012600</v>
      </c>
      <c r="C31" s="8" t="s">
        <v>97</v>
      </c>
      <c r="D31" s="18">
        <v>0</v>
      </c>
      <c r="E31" s="18">
        <v>43.2</v>
      </c>
      <c r="F31" s="18">
        <f t="shared" si="0"/>
        <v>43.2</v>
      </c>
      <c r="G31" s="19" t="s">
        <v>66</v>
      </c>
    </row>
    <row r="32" spans="1:7" s="25" customFormat="1" ht="126">
      <c r="A32" s="5" t="s">
        <v>106</v>
      </c>
      <c r="B32" s="7">
        <v>22012900</v>
      </c>
      <c r="C32" s="42" t="s">
        <v>104</v>
      </c>
      <c r="D32" s="18">
        <v>0</v>
      </c>
      <c r="E32" s="18">
        <v>0.7</v>
      </c>
      <c r="F32" s="18">
        <f t="shared" si="0"/>
        <v>0.7</v>
      </c>
      <c r="G32" s="19" t="s">
        <v>66</v>
      </c>
    </row>
    <row r="33" spans="1:7" s="25" customFormat="1" ht="61.5" customHeight="1">
      <c r="A33" s="5" t="s">
        <v>29</v>
      </c>
      <c r="B33" s="7">
        <v>22080400</v>
      </c>
      <c r="C33" s="8" t="s">
        <v>7</v>
      </c>
      <c r="D33" s="18">
        <v>300</v>
      </c>
      <c r="E33" s="18">
        <v>302.4</v>
      </c>
      <c r="F33" s="18">
        <f t="shared" si="0"/>
        <v>2.3999999999999773</v>
      </c>
      <c r="G33" s="19">
        <f t="shared" si="1"/>
        <v>100.8</v>
      </c>
    </row>
    <row r="34" spans="1:7" s="25" customFormat="1" ht="15.75">
      <c r="A34" s="5" t="s">
        <v>71</v>
      </c>
      <c r="B34" s="7">
        <v>22090000</v>
      </c>
      <c r="C34" s="8" t="s">
        <v>8</v>
      </c>
      <c r="D34" s="18">
        <v>269.2</v>
      </c>
      <c r="E34" s="18">
        <v>264.9</v>
      </c>
      <c r="F34" s="18">
        <f t="shared" si="0"/>
        <v>-4.300000000000011</v>
      </c>
      <c r="G34" s="19">
        <f t="shared" si="1"/>
        <v>98.40267459138187</v>
      </c>
    </row>
    <row r="35" spans="1:7" s="25" customFormat="1" ht="15.75">
      <c r="A35" s="5" t="s">
        <v>87</v>
      </c>
      <c r="B35" s="7">
        <v>24060300</v>
      </c>
      <c r="C35" s="8" t="s">
        <v>23</v>
      </c>
      <c r="D35" s="18">
        <v>0</v>
      </c>
      <c r="E35" s="18">
        <v>60.1</v>
      </c>
      <c r="F35" s="18">
        <f t="shared" si="0"/>
        <v>60.1</v>
      </c>
      <c r="G35" s="19" t="s">
        <v>66</v>
      </c>
    </row>
    <row r="36" spans="1:7" s="25" customFormat="1" ht="15.75" hidden="1">
      <c r="A36" s="5" t="s">
        <v>52</v>
      </c>
      <c r="B36" s="7">
        <v>24060600</v>
      </c>
      <c r="C36" s="8" t="s">
        <v>23</v>
      </c>
      <c r="D36" s="18">
        <v>0</v>
      </c>
      <c r="E36" s="18">
        <v>0</v>
      </c>
      <c r="F36" s="18">
        <f t="shared" si="0"/>
        <v>0</v>
      </c>
      <c r="G36" s="19" t="e">
        <f t="shared" si="1"/>
        <v>#DIV/0!</v>
      </c>
    </row>
    <row r="37" spans="1:7" s="25" customFormat="1" ht="15.75">
      <c r="A37" s="5" t="s">
        <v>30</v>
      </c>
      <c r="B37" s="7">
        <v>30000000</v>
      </c>
      <c r="C37" s="8" t="s">
        <v>10</v>
      </c>
      <c r="D37" s="18">
        <f>D38</f>
        <v>0</v>
      </c>
      <c r="E37" s="18">
        <f>E38</f>
        <v>6.6</v>
      </c>
      <c r="F37" s="18">
        <f t="shared" si="0"/>
        <v>6.6</v>
      </c>
      <c r="G37" s="19" t="s">
        <v>66</v>
      </c>
    </row>
    <row r="38" spans="1:7" s="25" customFormat="1" ht="94.5">
      <c r="A38" s="5" t="s">
        <v>31</v>
      </c>
      <c r="B38" s="7">
        <v>31010200</v>
      </c>
      <c r="C38" s="8" t="s">
        <v>78</v>
      </c>
      <c r="D38" s="18">
        <v>0</v>
      </c>
      <c r="E38" s="18">
        <v>6.6</v>
      </c>
      <c r="F38" s="18">
        <f t="shared" si="0"/>
        <v>6.6</v>
      </c>
      <c r="G38" s="19" t="s">
        <v>66</v>
      </c>
    </row>
    <row r="39" spans="1:7" s="25" customFormat="1" ht="37.5" customHeight="1">
      <c r="A39" s="45" t="s">
        <v>42</v>
      </c>
      <c r="B39" s="46"/>
      <c r="C39" s="46"/>
      <c r="D39" s="18">
        <f>D14+D24+D37</f>
        <v>83819.3</v>
      </c>
      <c r="E39" s="18">
        <f>E14+E24+E37</f>
        <v>105053.70000000001</v>
      </c>
      <c r="F39" s="18">
        <f t="shared" si="0"/>
        <v>21234.40000000001</v>
      </c>
      <c r="G39" s="19">
        <f t="shared" si="1"/>
        <v>125.33354489956372</v>
      </c>
    </row>
    <row r="40" spans="1:7" s="25" customFormat="1" ht="20.25" customHeight="1">
      <c r="A40" s="5" t="s">
        <v>33</v>
      </c>
      <c r="B40" s="7">
        <v>40000000</v>
      </c>
      <c r="C40" s="8" t="s">
        <v>11</v>
      </c>
      <c r="D40" s="18">
        <f>D44</f>
        <v>54314.9</v>
      </c>
      <c r="E40" s="18">
        <f>E44</f>
        <v>53817.1</v>
      </c>
      <c r="F40" s="18">
        <f t="shared" si="0"/>
        <v>-497.8000000000029</v>
      </c>
      <c r="G40" s="19">
        <f t="shared" si="1"/>
        <v>99.08349274324357</v>
      </c>
    </row>
    <row r="41" spans="1:7" s="25" customFormat="1" ht="21.75" customHeight="1" hidden="1">
      <c r="A41" s="5" t="s">
        <v>34</v>
      </c>
      <c r="B41" s="7">
        <v>41020000</v>
      </c>
      <c r="C41" s="8" t="s">
        <v>12</v>
      </c>
      <c r="D41" s="18">
        <f>D42+D43</f>
        <v>0</v>
      </c>
      <c r="E41" s="18">
        <f>E42+E43</f>
        <v>0</v>
      </c>
      <c r="F41" s="18">
        <f t="shared" si="0"/>
        <v>0</v>
      </c>
      <c r="G41" s="19" t="e">
        <f t="shared" si="1"/>
        <v>#DIV/0!</v>
      </c>
    </row>
    <row r="42" spans="1:7" s="25" customFormat="1" ht="47.25" hidden="1">
      <c r="A42" s="5" t="s">
        <v>35</v>
      </c>
      <c r="B42" s="7">
        <v>41020601</v>
      </c>
      <c r="C42" s="8" t="s">
        <v>13</v>
      </c>
      <c r="D42" s="18"/>
      <c r="E42" s="18"/>
      <c r="F42" s="18">
        <f t="shared" si="0"/>
        <v>0</v>
      </c>
      <c r="G42" s="19" t="e">
        <f t="shared" si="1"/>
        <v>#DIV/0!</v>
      </c>
    </row>
    <row r="43" spans="1:7" s="25" customFormat="1" ht="47.25" hidden="1">
      <c r="A43" s="5" t="s">
        <v>50</v>
      </c>
      <c r="B43" s="7">
        <v>41021201</v>
      </c>
      <c r="C43" s="8" t="s">
        <v>51</v>
      </c>
      <c r="D43" s="18"/>
      <c r="E43" s="18"/>
      <c r="F43" s="18">
        <f t="shared" si="0"/>
        <v>0</v>
      </c>
      <c r="G43" s="19" t="e">
        <f t="shared" si="1"/>
        <v>#DIV/0!</v>
      </c>
    </row>
    <row r="44" spans="1:7" s="25" customFormat="1" ht="15.75">
      <c r="A44" s="5" t="s">
        <v>34</v>
      </c>
      <c r="B44" s="7">
        <v>41030000</v>
      </c>
      <c r="C44" s="8" t="s">
        <v>14</v>
      </c>
      <c r="D44" s="18">
        <f>SUM(D45:D54)</f>
        <v>54314.9</v>
      </c>
      <c r="E44" s="18">
        <f>SUM(E45:E54)</f>
        <v>53817.1</v>
      </c>
      <c r="F44" s="18">
        <f t="shared" si="0"/>
        <v>-497.8000000000029</v>
      </c>
      <c r="G44" s="19">
        <f t="shared" si="1"/>
        <v>99.08349274324357</v>
      </c>
    </row>
    <row r="45" spans="1:7" s="25" customFormat="1" ht="120" customHeight="1">
      <c r="A45" s="5" t="s">
        <v>35</v>
      </c>
      <c r="B45" s="7">
        <v>41030601</v>
      </c>
      <c r="C45" s="38" t="s">
        <v>98</v>
      </c>
      <c r="D45" s="18">
        <v>17240.4</v>
      </c>
      <c r="E45" s="18">
        <v>17071</v>
      </c>
      <c r="F45" s="18">
        <f t="shared" si="0"/>
        <v>-169.40000000000146</v>
      </c>
      <c r="G45" s="19">
        <f t="shared" si="1"/>
        <v>99.01742418969397</v>
      </c>
    </row>
    <row r="46" spans="1:7" s="25" customFormat="1" ht="126" customHeight="1">
      <c r="A46" s="5" t="s">
        <v>61</v>
      </c>
      <c r="B46" s="7">
        <v>41030801</v>
      </c>
      <c r="C46" s="39" t="s">
        <v>99</v>
      </c>
      <c r="D46" s="18">
        <v>8231.6</v>
      </c>
      <c r="E46" s="18">
        <v>7930.8</v>
      </c>
      <c r="F46" s="18">
        <f t="shared" si="0"/>
        <v>-300.8000000000002</v>
      </c>
      <c r="G46" s="19">
        <f t="shared" si="1"/>
        <v>96.34578939695805</v>
      </c>
    </row>
    <row r="47" spans="1:7" s="25" customFormat="1" ht="271.5" customHeight="1" hidden="1">
      <c r="A47" s="5" t="s">
        <v>62</v>
      </c>
      <c r="B47" s="7">
        <v>41030901</v>
      </c>
      <c r="C47" s="40" t="s">
        <v>88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78.75">
      <c r="A48" s="5" t="s">
        <v>62</v>
      </c>
      <c r="B48" s="7">
        <v>41031001</v>
      </c>
      <c r="C48" s="36" t="s">
        <v>88</v>
      </c>
      <c r="D48" s="18">
        <v>0.7</v>
      </c>
      <c r="E48" s="18">
        <v>0.7</v>
      </c>
      <c r="F48" s="18">
        <f t="shared" si="0"/>
        <v>0</v>
      </c>
      <c r="G48" s="19">
        <f t="shared" si="1"/>
        <v>100</v>
      </c>
    </row>
    <row r="49" spans="1:7" s="25" customFormat="1" ht="31.5">
      <c r="A49" s="5" t="s">
        <v>63</v>
      </c>
      <c r="B49" s="7">
        <v>41033900</v>
      </c>
      <c r="C49" s="36" t="s">
        <v>79</v>
      </c>
      <c r="D49" s="18">
        <v>15729.1</v>
      </c>
      <c r="E49" s="18">
        <v>15729.1</v>
      </c>
      <c r="F49" s="18">
        <f t="shared" si="0"/>
        <v>0</v>
      </c>
      <c r="G49" s="19">
        <f t="shared" si="1"/>
        <v>100</v>
      </c>
    </row>
    <row r="50" spans="1:7" s="25" customFormat="1" ht="31.5">
      <c r="A50" s="5" t="s">
        <v>64</v>
      </c>
      <c r="B50" s="7">
        <v>41034200</v>
      </c>
      <c r="C50" s="36" t="s">
        <v>80</v>
      </c>
      <c r="D50" s="18">
        <v>12619.1</v>
      </c>
      <c r="E50" s="18">
        <v>12619.1</v>
      </c>
      <c r="F50" s="18">
        <f t="shared" si="0"/>
        <v>0</v>
      </c>
      <c r="G50" s="19">
        <f t="shared" si="1"/>
        <v>100</v>
      </c>
    </row>
    <row r="51" spans="1:7" s="25" customFormat="1" ht="15.75">
      <c r="A51" s="5" t="s">
        <v>65</v>
      </c>
      <c r="B51" s="7">
        <v>41035000</v>
      </c>
      <c r="C51" s="36" t="s">
        <v>81</v>
      </c>
      <c r="D51" s="18">
        <v>246.5</v>
      </c>
      <c r="E51" s="18">
        <v>226.6</v>
      </c>
      <c r="F51" s="18">
        <f t="shared" si="0"/>
        <v>-19.900000000000006</v>
      </c>
      <c r="G51" s="19">
        <f t="shared" si="1"/>
        <v>91.92697768762677</v>
      </c>
    </row>
    <row r="52" spans="1:7" s="25" customFormat="1" ht="78.75" hidden="1">
      <c r="A52" s="5" t="s">
        <v>89</v>
      </c>
      <c r="B52" s="7">
        <v>41035100</v>
      </c>
      <c r="C52" s="36" t="s">
        <v>90</v>
      </c>
      <c r="D52" s="18"/>
      <c r="E52" s="18">
        <v>0</v>
      </c>
      <c r="F52" s="18">
        <f t="shared" si="0"/>
        <v>0</v>
      </c>
      <c r="G52" s="19" t="e">
        <f t="shared" si="1"/>
        <v>#DIV/0!</v>
      </c>
    </row>
    <row r="53" spans="1:7" s="25" customFormat="1" ht="139.5" customHeight="1">
      <c r="A53" s="5" t="s">
        <v>68</v>
      </c>
      <c r="B53" s="7">
        <v>41035801</v>
      </c>
      <c r="C53" s="37" t="s">
        <v>82</v>
      </c>
      <c r="D53" s="18">
        <v>247.5</v>
      </c>
      <c r="E53" s="18">
        <v>239.8</v>
      </c>
      <c r="F53" s="18">
        <f t="shared" si="0"/>
        <v>-7.699999999999989</v>
      </c>
      <c r="G53" s="19">
        <f t="shared" si="1"/>
        <v>96.88888888888889</v>
      </c>
    </row>
    <row r="54" spans="1:7" s="25" customFormat="1" ht="78.75" hidden="1">
      <c r="A54" s="5" t="s">
        <v>54</v>
      </c>
      <c r="B54" s="7">
        <v>41037001</v>
      </c>
      <c r="C54" s="8" t="s">
        <v>53</v>
      </c>
      <c r="D54" s="18"/>
      <c r="E54" s="18"/>
      <c r="F54" s="18">
        <f t="shared" si="0"/>
        <v>0</v>
      </c>
      <c r="G54" s="19" t="e">
        <f t="shared" si="1"/>
        <v>#DIV/0!</v>
      </c>
    </row>
    <row r="55" spans="1:7" s="25" customFormat="1" ht="37.5" customHeight="1">
      <c r="A55" s="45" t="s">
        <v>41</v>
      </c>
      <c r="B55" s="46"/>
      <c r="C55" s="46"/>
      <c r="D55" s="18">
        <f>D39+D40</f>
        <v>138134.2</v>
      </c>
      <c r="E55" s="18">
        <f>E39+E40</f>
        <v>158870.80000000002</v>
      </c>
      <c r="F55" s="18">
        <f t="shared" si="0"/>
        <v>20736.600000000006</v>
      </c>
      <c r="G55" s="19">
        <f t="shared" si="1"/>
        <v>115.01192318774062</v>
      </c>
    </row>
    <row r="56" spans="1:7" s="28" customFormat="1" ht="24" customHeight="1">
      <c r="A56" s="47" t="s">
        <v>38</v>
      </c>
      <c r="B56" s="48"/>
      <c r="C56" s="48"/>
      <c r="D56" s="48"/>
      <c r="E56" s="48"/>
      <c r="F56" s="48"/>
      <c r="G56" s="48"/>
    </row>
    <row r="57" spans="1:7" s="25" customFormat="1" ht="15.75">
      <c r="A57" s="5">
        <v>1</v>
      </c>
      <c r="B57" s="7">
        <v>10000000</v>
      </c>
      <c r="C57" s="8" t="s">
        <v>2</v>
      </c>
      <c r="D57" s="18">
        <f>D58</f>
        <v>50</v>
      </c>
      <c r="E57" s="18">
        <f>E58</f>
        <v>56.5</v>
      </c>
      <c r="F57" s="18">
        <f aca="true" t="shared" si="2" ref="F57:F69">E57-D57</f>
        <v>6.5</v>
      </c>
      <c r="G57" s="19" t="s">
        <v>66</v>
      </c>
    </row>
    <row r="58" spans="1:7" s="25" customFormat="1" ht="15.75">
      <c r="A58" s="5" t="s">
        <v>19</v>
      </c>
      <c r="B58" s="7">
        <v>19000000</v>
      </c>
      <c r="C58" s="8" t="s">
        <v>4</v>
      </c>
      <c r="D58" s="18">
        <v>50</v>
      </c>
      <c r="E58" s="18">
        <v>56.5</v>
      </c>
      <c r="F58" s="18">
        <f t="shared" si="2"/>
        <v>6.5</v>
      </c>
      <c r="G58" s="19" t="s">
        <v>66</v>
      </c>
    </row>
    <row r="59" spans="1:7" s="25" customFormat="1" ht="85.5" customHeight="1" hidden="1">
      <c r="A59" s="5" t="s">
        <v>39</v>
      </c>
      <c r="B59" s="7">
        <v>18041500</v>
      </c>
      <c r="C59" s="14" t="s">
        <v>84</v>
      </c>
      <c r="D59" s="18"/>
      <c r="E59" s="18"/>
      <c r="F59" s="18">
        <f t="shared" si="2"/>
        <v>0</v>
      </c>
      <c r="G59" s="19" t="s">
        <v>66</v>
      </c>
    </row>
    <row r="60" spans="1:7" s="25" customFormat="1" ht="15.75">
      <c r="A60" s="5" t="s">
        <v>24</v>
      </c>
      <c r="B60" s="7">
        <v>20000000</v>
      </c>
      <c r="C60" s="8" t="s">
        <v>5</v>
      </c>
      <c r="D60" s="18">
        <f>D61+D62</f>
        <v>6962.3</v>
      </c>
      <c r="E60" s="18">
        <f>E61+E62</f>
        <v>6808.099999999999</v>
      </c>
      <c r="F60" s="18">
        <f t="shared" si="2"/>
        <v>-154.20000000000073</v>
      </c>
      <c r="G60" s="19">
        <f t="shared" si="1"/>
        <v>97.78521465607629</v>
      </c>
    </row>
    <row r="61" spans="1:7" s="25" customFormat="1" ht="31.5">
      <c r="A61" s="5" t="s">
        <v>25</v>
      </c>
      <c r="B61" s="7">
        <v>24170000</v>
      </c>
      <c r="C61" s="8" t="s">
        <v>55</v>
      </c>
      <c r="D61" s="18">
        <v>0</v>
      </c>
      <c r="E61" s="18">
        <v>119.9</v>
      </c>
      <c r="F61" s="18">
        <f t="shared" si="2"/>
        <v>119.9</v>
      </c>
      <c r="G61" s="19" t="s">
        <v>66</v>
      </c>
    </row>
    <row r="62" spans="1:7" s="25" customFormat="1" ht="27" customHeight="1">
      <c r="A62" s="5" t="s">
        <v>26</v>
      </c>
      <c r="B62" s="7">
        <v>25000000</v>
      </c>
      <c r="C62" s="8" t="s">
        <v>9</v>
      </c>
      <c r="D62" s="18">
        <v>6962.3</v>
      </c>
      <c r="E62" s="18">
        <v>6688.2</v>
      </c>
      <c r="F62" s="18">
        <f t="shared" si="2"/>
        <v>-274.10000000000036</v>
      </c>
      <c r="G62" s="19">
        <f t="shared" si="1"/>
        <v>96.0630826020137</v>
      </c>
    </row>
    <row r="63" spans="1:7" s="25" customFormat="1" ht="27" customHeight="1" hidden="1">
      <c r="A63" s="5" t="s">
        <v>30</v>
      </c>
      <c r="B63" s="7">
        <v>30000000</v>
      </c>
      <c r="C63" s="8" t="s">
        <v>10</v>
      </c>
      <c r="D63" s="18">
        <f>D64</f>
        <v>0</v>
      </c>
      <c r="E63" s="18">
        <f>E64</f>
        <v>0</v>
      </c>
      <c r="F63" s="18">
        <f t="shared" si="2"/>
        <v>0</v>
      </c>
      <c r="G63" s="19" t="s">
        <v>66</v>
      </c>
    </row>
    <row r="64" spans="1:7" s="25" customFormat="1" ht="157.5" hidden="1">
      <c r="A64" s="5" t="s">
        <v>31</v>
      </c>
      <c r="B64" s="7">
        <v>33010100</v>
      </c>
      <c r="C64" s="8" t="s">
        <v>91</v>
      </c>
      <c r="D64" s="18">
        <v>0</v>
      </c>
      <c r="E64" s="18">
        <v>0</v>
      </c>
      <c r="F64" s="18">
        <f t="shared" si="2"/>
        <v>0</v>
      </c>
      <c r="G64" s="19" t="s">
        <v>66</v>
      </c>
    </row>
    <row r="65" spans="1:7" s="25" customFormat="1" ht="66" customHeight="1">
      <c r="A65" s="5" t="s">
        <v>92</v>
      </c>
      <c r="B65" s="7">
        <v>50110000</v>
      </c>
      <c r="C65" s="29" t="s">
        <v>85</v>
      </c>
      <c r="D65" s="18">
        <v>0</v>
      </c>
      <c r="E65" s="18">
        <v>36</v>
      </c>
      <c r="F65" s="18">
        <f t="shared" si="2"/>
        <v>36</v>
      </c>
      <c r="G65" s="19" t="s">
        <v>66</v>
      </c>
    </row>
    <row r="66" spans="1:7" s="25" customFormat="1" ht="57" customHeight="1">
      <c r="A66" s="45" t="s">
        <v>83</v>
      </c>
      <c r="B66" s="46"/>
      <c r="C66" s="46"/>
      <c r="D66" s="18">
        <f>D65+D60+D57+D63</f>
        <v>7012.3</v>
      </c>
      <c r="E66" s="18">
        <f>E65+E60+E57+E63</f>
        <v>6900.599999999999</v>
      </c>
      <c r="F66" s="18">
        <f t="shared" si="2"/>
        <v>-111.70000000000073</v>
      </c>
      <c r="G66" s="19">
        <f t="shared" si="1"/>
        <v>98.40708469403761</v>
      </c>
    </row>
    <row r="67" spans="1:7" s="25" customFormat="1" ht="68.25" customHeight="1" hidden="1">
      <c r="A67" s="5" t="s">
        <v>49</v>
      </c>
      <c r="B67" s="7">
        <v>41035101</v>
      </c>
      <c r="C67" s="30" t="s">
        <v>43</v>
      </c>
      <c r="D67" s="18">
        <v>0</v>
      </c>
      <c r="E67" s="18">
        <v>0</v>
      </c>
      <c r="F67" s="18">
        <f t="shared" si="2"/>
        <v>0</v>
      </c>
      <c r="G67" s="19" t="e">
        <f>E67/D67*100</f>
        <v>#DIV/0!</v>
      </c>
    </row>
    <row r="68" spans="1:7" s="25" customFormat="1" ht="197.25" customHeight="1" hidden="1">
      <c r="A68" s="5" t="s">
        <v>57</v>
      </c>
      <c r="B68" s="7">
        <v>41036601</v>
      </c>
      <c r="C68" s="23" t="s">
        <v>58</v>
      </c>
      <c r="D68" s="18">
        <v>0</v>
      </c>
      <c r="E68" s="18">
        <v>0</v>
      </c>
      <c r="F68" s="18">
        <f t="shared" si="2"/>
        <v>0</v>
      </c>
      <c r="G68" s="19" t="e">
        <f>E68/D68*100</f>
        <v>#DIV/0!</v>
      </c>
    </row>
    <row r="69" spans="1:7" s="25" customFormat="1" ht="36" customHeight="1">
      <c r="A69" s="45" t="s">
        <v>40</v>
      </c>
      <c r="B69" s="46"/>
      <c r="C69" s="46"/>
      <c r="D69" s="18">
        <f>D66+D55</f>
        <v>145146.5</v>
      </c>
      <c r="E69" s="18">
        <f>E66+E55</f>
        <v>165771.40000000002</v>
      </c>
      <c r="F69" s="18">
        <f t="shared" si="2"/>
        <v>20624.900000000023</v>
      </c>
      <c r="G69" s="19">
        <f>E69/D69*100</f>
        <v>114.20971225623768</v>
      </c>
    </row>
    <row r="70" spans="1:7" s="25" customFormat="1" ht="16.5">
      <c r="A70" s="12"/>
      <c r="B70" s="9"/>
      <c r="C70" s="9"/>
      <c r="D70" s="20"/>
      <c r="E70" s="20"/>
      <c r="F70" s="20"/>
      <c r="G70" s="21"/>
    </row>
    <row r="71" spans="1:7" s="25" customFormat="1" ht="64.5" customHeight="1">
      <c r="A71" s="43" t="s">
        <v>46</v>
      </c>
      <c r="B71" s="43"/>
      <c r="C71" s="43"/>
      <c r="D71" s="15"/>
      <c r="E71" s="15"/>
      <c r="F71" s="44" t="s">
        <v>47</v>
      </c>
      <c r="G71" s="44"/>
    </row>
    <row r="72" spans="1:6" ht="12.75">
      <c r="A72" s="31"/>
      <c r="B72" s="28"/>
      <c r="C72" s="28"/>
      <c r="D72" s="32"/>
      <c r="E72" s="32"/>
      <c r="F72" s="32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</sheetData>
  <sheetProtection/>
  <mergeCells count="19">
    <mergeCell ref="D4:G4"/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69:C69"/>
    <mergeCell ref="A71:C71"/>
    <mergeCell ref="F71:G71"/>
    <mergeCell ref="A39:C39"/>
    <mergeCell ref="A55:C55"/>
    <mergeCell ref="A56:G56"/>
    <mergeCell ref="A66:C66"/>
  </mergeCells>
  <printOptions/>
  <pageMargins left="1.535433070866142" right="0.35433070866141736" top="0.3937007874015748" bottom="0.7874015748031497" header="0" footer="0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2016-07-15T10:01:22Z</cp:lastPrinted>
  <dcterms:created xsi:type="dcterms:W3CDTF">2011-04-11T13:37:59Z</dcterms:created>
  <dcterms:modified xsi:type="dcterms:W3CDTF">2016-07-15T10:02:22Z</dcterms:modified>
  <cp:category/>
  <cp:version/>
  <cp:contentType/>
  <cp:contentStatus/>
</cp:coreProperties>
</file>